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риентировочный расчет кухни " sheetId="1" r:id="rId1"/>
  </sheets>
  <calcPr calcId="125725"/>
</workbook>
</file>

<file path=xl/calcChain.xml><?xml version="1.0" encoding="utf-8"?>
<calcChain xmlns="http://schemas.openxmlformats.org/spreadsheetml/2006/main">
  <c r="G140" i="1"/>
  <c r="G87"/>
  <c r="AE144"/>
  <c r="AG144" s="1"/>
  <c r="AB144"/>
  <c r="AD144" s="1"/>
  <c r="Y144"/>
  <c r="AA144" s="1"/>
  <c r="V144"/>
  <c r="X144" s="1"/>
  <c r="S144"/>
  <c r="U144" s="1"/>
  <c r="P144"/>
  <c r="R144" s="1"/>
  <c r="AE143"/>
  <c r="AB143"/>
  <c r="Y143"/>
  <c r="V143"/>
  <c r="S143"/>
  <c r="P143"/>
  <c r="AE142"/>
  <c r="AB142"/>
  <c r="Y142"/>
  <c r="V142"/>
  <c r="S142"/>
  <c r="P142"/>
  <c r="AE91"/>
  <c r="AG91" s="1"/>
  <c r="AB91"/>
  <c r="AD91" s="1"/>
  <c r="Y91"/>
  <c r="AA91" s="1"/>
  <c r="V91"/>
  <c r="X91" s="1"/>
  <c r="S91"/>
  <c r="U91" s="1"/>
  <c r="AE90"/>
  <c r="AB90"/>
  <c r="Y90"/>
  <c r="V90"/>
  <c r="S90"/>
  <c r="AE89"/>
  <c r="AB89"/>
  <c r="Y89"/>
  <c r="V89"/>
  <c r="S89"/>
  <c r="P91"/>
  <c r="R91" s="1"/>
  <c r="P90"/>
  <c r="P89"/>
  <c r="AE40"/>
  <c r="AG40" s="1"/>
  <c r="AE41"/>
  <c r="AG41" s="1"/>
  <c r="AE39"/>
  <c r="AG39" s="1"/>
  <c r="AB40"/>
  <c r="AD40" s="1"/>
  <c r="AB41"/>
  <c r="AD41" s="1"/>
  <c r="AB39"/>
  <c r="AD39" s="1"/>
  <c r="Y41"/>
  <c r="AA41" s="1"/>
  <c r="Y40"/>
  <c r="AA40" s="1"/>
  <c r="Y39"/>
  <c r="AA39" s="1"/>
  <c r="V41"/>
  <c r="X41" s="1"/>
  <c r="V40"/>
  <c r="X40" s="1"/>
  <c r="V39"/>
  <c r="X39" s="1"/>
  <c r="S40"/>
  <c r="U40" s="1"/>
  <c r="S41"/>
  <c r="U41" s="1"/>
  <c r="S39"/>
  <c r="U39" s="1"/>
  <c r="P40"/>
  <c r="R40" s="1"/>
  <c r="P41"/>
  <c r="R41" s="1"/>
  <c r="P39"/>
  <c r="R39" s="1"/>
  <c r="AA89" l="1"/>
  <c r="AD143"/>
  <c r="U142"/>
  <c r="AA142"/>
  <c r="AG142"/>
  <c r="U143"/>
  <c r="AA143"/>
  <c r="AG143"/>
  <c r="R142"/>
  <c r="X142"/>
  <c r="AD142"/>
  <c r="AD145" s="1"/>
  <c r="G150" s="1"/>
  <c r="L150" s="1"/>
  <c r="R143"/>
  <c r="X143"/>
  <c r="R90"/>
  <c r="X89"/>
  <c r="AG89"/>
  <c r="AD90"/>
  <c r="U89"/>
  <c r="AD89"/>
  <c r="AA90"/>
  <c r="AA92" s="1"/>
  <c r="G96" s="1"/>
  <c r="L96" s="1"/>
  <c r="X90"/>
  <c r="U90"/>
  <c r="AG90"/>
  <c r="R89"/>
  <c r="R92" s="1"/>
  <c r="G93" s="1"/>
  <c r="L93" s="1"/>
  <c r="AG42"/>
  <c r="G48" s="1"/>
  <c r="L48" s="1"/>
  <c r="AD42"/>
  <c r="G47" s="1"/>
  <c r="L47" s="1"/>
  <c r="AA42"/>
  <c r="G46" s="1"/>
  <c r="L46" s="1"/>
  <c r="X42"/>
  <c r="G45" s="1"/>
  <c r="L45" s="1"/>
  <c r="U42"/>
  <c r="G44" s="1"/>
  <c r="L44" s="1"/>
  <c r="R42"/>
  <c r="G43" s="1"/>
  <c r="L43" s="1"/>
  <c r="X92" l="1"/>
  <c r="G95" s="1"/>
  <c r="L95" s="1"/>
  <c r="U92"/>
  <c r="G94" s="1"/>
  <c r="L94" s="1"/>
  <c r="R145"/>
  <c r="G146" s="1"/>
  <c r="L146" s="1"/>
  <c r="AG145"/>
  <c r="G151" s="1"/>
  <c r="L151" s="1"/>
  <c r="U145"/>
  <c r="G147" s="1"/>
  <c r="L147" s="1"/>
  <c r="X145"/>
  <c r="G148" s="1"/>
  <c r="L148" s="1"/>
  <c r="AA145"/>
  <c r="G149" s="1"/>
  <c r="L149" s="1"/>
  <c r="AD92"/>
  <c r="G97" s="1"/>
  <c r="L97" s="1"/>
  <c r="AG92"/>
  <c r="G98" s="1"/>
  <c r="L98" s="1"/>
</calcChain>
</file>

<file path=xl/sharedStrings.xml><?xml version="1.0" encoding="utf-8"?>
<sst xmlns="http://schemas.openxmlformats.org/spreadsheetml/2006/main" count="104" uniqueCount="32">
  <si>
    <t>Фасады из ДСП без доводчиков</t>
  </si>
  <si>
    <t>Фасады из ДСП с доводчиками</t>
  </si>
  <si>
    <t>Фасады из МДФ пленочного без доводчиков</t>
  </si>
  <si>
    <t>Фасада из МДФ пленочного с доводчиками</t>
  </si>
  <si>
    <t>Фасады из МДФ крашеного без доводчиков</t>
  </si>
  <si>
    <t>Фасады из МДФ крашеного с доводчиками</t>
  </si>
  <si>
    <t>Высота верхних секций 720мм</t>
  </si>
  <si>
    <t>Высота верхних секций 820мм</t>
  </si>
  <si>
    <t>Шкаф с нишей для духовки и МК печи</t>
  </si>
  <si>
    <t xml:space="preserve">Общая длинна кухни - </t>
  </si>
  <si>
    <t>$</t>
  </si>
  <si>
    <t xml:space="preserve">Длинна кухни СТОРОНА 1 - </t>
  </si>
  <si>
    <t xml:space="preserve">Длинна кухни СТОРОНА 2 - </t>
  </si>
  <si>
    <t>Общий размер кухни</t>
  </si>
  <si>
    <t xml:space="preserve">Длинна кухни СТОРОНА 3 - </t>
  </si>
  <si>
    <t>мм</t>
  </si>
  <si>
    <t>шт</t>
  </si>
  <si>
    <t>м/п</t>
  </si>
  <si>
    <t>В строчке "Общая длинна кухни" указывается длинна кухни в погонных метрах.  В строчке высота верхних секций, выбираете</t>
  </si>
  <si>
    <t>В строчке "Длинна кухни" указывается длинна кухни в погонных метрах.  В строчке высота верхних секций, выбираете</t>
  </si>
  <si>
    <t>желаемую высоту: 1-да, 0-нет. В строчке "Шкаф с нишей для Дух. и МК печи - указываете колличество шкафов.</t>
  </si>
  <si>
    <t>Кухня прямая Wood Master</t>
  </si>
  <si>
    <t>Кухня угловая  Wood Master</t>
  </si>
  <si>
    <t>Кухня "П" образная  Wood Master</t>
  </si>
  <si>
    <t>www.facebook.com/Wood.Master.Meble</t>
  </si>
  <si>
    <t xml:space="preserve">или на нашем сайте </t>
  </si>
  <si>
    <t>обращайтесь по телефону +380660012474 Роман.  Более подробно с нашими работами можно ознакомится по ссылке</t>
  </si>
  <si>
    <t xml:space="preserve">По вопросам изготовления любой корпусной мебели (Кухни, Шкафы-Купе, Прихожие, Гардеробные, Детские, Спальни и т.д.) </t>
  </si>
  <si>
    <t>Для правильного расчета у вас должен быть включен украинский или руский шрифт!</t>
  </si>
  <si>
    <t>Все цены указанны с установкой</t>
  </si>
  <si>
    <t>Цена за 1 м/п</t>
  </si>
  <si>
    <t>https://wood-maste.0372.ua/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</si>
</sst>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2"/>
      <color rgb="FF0070C0"/>
      <name val="Calibri"/>
      <family val="2"/>
      <charset val="204"/>
    </font>
    <font>
      <sz val="16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6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6" xfId="0" applyBorder="1" applyAlignment="1" applyProtection="1">
      <alignment horizontal="center"/>
    </xf>
    <xf numFmtId="0" fontId="0" fillId="0" borderId="1" xfId="0" applyBorder="1" applyProtection="1"/>
    <xf numFmtId="0" fontId="0" fillId="0" borderId="18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2" borderId="2" xfId="0" applyFill="1" applyBorder="1" applyProtection="1"/>
    <xf numFmtId="0" fontId="1" fillId="0" borderId="0" xfId="0" applyFont="1" applyProtection="1"/>
    <xf numFmtId="0" fontId="0" fillId="0" borderId="0" xfId="0" applyAlignment="1" applyProtection="1">
      <alignment horizontal="left"/>
    </xf>
    <xf numFmtId="0" fontId="0" fillId="0" borderId="2" xfId="0" applyBorder="1" applyProtection="1"/>
    <xf numFmtId="164" fontId="0" fillId="0" borderId="2" xfId="0" applyNumberFormat="1" applyBorder="1" applyProtection="1">
      <protection locked="0"/>
    </xf>
    <xf numFmtId="0" fontId="0" fillId="0" borderId="24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7" xfId="0" applyBorder="1" applyProtection="1"/>
    <xf numFmtId="0" fontId="0" fillId="0" borderId="19" xfId="0" applyBorder="1" applyProtection="1"/>
    <xf numFmtId="0" fontId="0" fillId="0" borderId="20" xfId="0" applyBorder="1" applyProtection="1"/>
    <xf numFmtId="164" fontId="0" fillId="2" borderId="15" xfId="0" applyNumberFormat="1" applyFill="1" applyBorder="1" applyProtection="1"/>
    <xf numFmtId="164" fontId="0" fillId="2" borderId="1" xfId="0" applyNumberFormat="1" applyFill="1" applyBorder="1" applyProtection="1"/>
    <xf numFmtId="164" fontId="0" fillId="2" borderId="20" xfId="0" applyNumberFormat="1" applyFill="1" applyBorder="1" applyProtection="1"/>
    <xf numFmtId="2" fontId="0" fillId="2" borderId="2" xfId="0" applyNumberFormat="1" applyFill="1" applyBorder="1" applyProtection="1"/>
    <xf numFmtId="164" fontId="0" fillId="2" borderId="16" xfId="0" applyNumberFormat="1" applyFill="1" applyBorder="1" applyProtection="1"/>
    <xf numFmtId="164" fontId="0" fillId="2" borderId="18" xfId="0" applyNumberFormat="1" applyFill="1" applyBorder="1" applyProtection="1"/>
    <xf numFmtId="164" fontId="0" fillId="2" borderId="21" xfId="0" applyNumberFormat="1" applyFill="1" applyBorder="1" applyProtection="1"/>
    <xf numFmtId="0" fontId="1" fillId="0" borderId="7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25" xfId="0" applyBorder="1" applyAlignment="1" applyProtection="1">
      <alignment horizontal="left"/>
    </xf>
    <xf numFmtId="0" fontId="0" fillId="0" borderId="26" xfId="0" applyBorder="1" applyAlignment="1" applyProtection="1">
      <alignment horizontal="left"/>
    </xf>
    <xf numFmtId="0" fontId="0" fillId="0" borderId="27" xfId="0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0" fillId="0" borderId="29" xfId="0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2" fillId="0" borderId="0" xfId="1" applyAlignment="1" applyProtection="1">
      <alignment horizontal="center"/>
    </xf>
    <xf numFmtId="0" fontId="0" fillId="0" borderId="0" xfId="0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3</xdr:row>
      <xdr:rowOff>107722</xdr:rowOff>
    </xdr:from>
    <xdr:to>
      <xdr:col>13</xdr:col>
      <xdr:colOff>1085851</xdr:colOff>
      <xdr:row>33</xdr:row>
      <xdr:rowOff>65872</xdr:rowOff>
    </xdr:to>
    <xdr:pic>
      <xdr:nvPicPr>
        <xdr:cNvPr id="2" name="Рисунок 1" descr="17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1" y="803047"/>
          <a:ext cx="7791450" cy="5673150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</xdr:colOff>
      <xdr:row>51</xdr:row>
      <xdr:rowOff>28575</xdr:rowOff>
    </xdr:from>
    <xdr:to>
      <xdr:col>13</xdr:col>
      <xdr:colOff>1066800</xdr:colOff>
      <xdr:row>80</xdr:row>
      <xdr:rowOff>161925</xdr:rowOff>
    </xdr:to>
    <xdr:pic>
      <xdr:nvPicPr>
        <xdr:cNvPr id="3" name="Рисунок 2" descr="4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7699" y="10077450"/>
          <a:ext cx="7734301" cy="56578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102</xdr:row>
      <xdr:rowOff>38099</xdr:rowOff>
    </xdr:from>
    <xdr:to>
      <xdr:col>13</xdr:col>
      <xdr:colOff>1146441</xdr:colOff>
      <xdr:row>132</xdr:row>
      <xdr:rowOff>152400</xdr:rowOff>
    </xdr:to>
    <xdr:pic>
      <xdr:nvPicPr>
        <xdr:cNvPr id="5" name="Рисунок 4" descr="img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8175" y="20307299"/>
          <a:ext cx="7823466" cy="5829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ood-maste.0372.ua/" TargetMode="External"/><Relationship Id="rId1" Type="http://schemas.openxmlformats.org/officeDocument/2006/relationships/hyperlink" Target="http://www.facebook.com/Wood.Master.Mebl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N160"/>
  <sheetViews>
    <sheetView tabSelected="1" topLeftCell="A73" workbookViewId="0">
      <selection activeCell="G94" sqref="G94"/>
    </sheetView>
  </sheetViews>
  <sheetFormatPr defaultRowHeight="15"/>
  <cols>
    <col min="1" max="1" width="9.140625" style="3"/>
    <col min="2" max="7" width="9.140625" style="1"/>
    <col min="8" max="8" width="9.5703125" style="1" customWidth="1"/>
    <col min="9" max="11" width="9.140625" style="1"/>
    <col min="12" max="12" width="8.7109375" style="1" customWidth="1"/>
    <col min="13" max="13" width="8.7109375" style="1" hidden="1" customWidth="1"/>
    <col min="14" max="14" width="17.7109375" style="1" customWidth="1"/>
    <col min="15" max="15" width="5.7109375" style="3" customWidth="1"/>
    <col min="16" max="33" width="5.7109375" style="3" hidden="1" customWidth="1"/>
    <col min="34" max="34" width="5.7109375" style="3" customWidth="1"/>
    <col min="35" max="40" width="9.140625" style="3"/>
    <col min="41" max="16384" width="9.140625" style="1"/>
  </cols>
  <sheetData>
    <row r="1" spans="2:14" s="3" customFormat="1" ht="21.75" thickBot="1">
      <c r="B1" s="38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2:14" s="3" customFormat="1" ht="29.25" thickBot="1">
      <c r="B2" s="41" t="s">
        <v>21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2:14" s="3" customForma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s="3" customFormat="1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2:14" s="3" customForma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2:14" s="3" customFormat="1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2:14" s="3" customFormat="1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2:14" s="3" customFormat="1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2:14" s="3" customFormat="1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2:14" s="3" customFormat="1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2:14" s="3" customFormat="1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2:14" s="3" customFormat="1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2:14" s="3" customFormat="1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2:14" s="3" customFormat="1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2:14" s="3" customFormat="1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2:14" s="3" customFormat="1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2:14" s="3" customFormat="1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2:14" s="3" customFormat="1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2:14" s="3" customFormat="1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2:14" s="3" customFormat="1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2:14" s="3" customFormat="1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2:14" s="3" customFormat="1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</row>
    <row r="23" spans="2:14" s="3" customFormat="1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2:14" s="3" customFormat="1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</row>
    <row r="25" spans="2:14" s="3" customFormat="1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</row>
    <row r="26" spans="2:14" s="3" customFormat="1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</row>
    <row r="27" spans="2:14" s="3" customFormat="1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</row>
    <row r="28" spans="2:14" s="3" customFormat="1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</row>
    <row r="29" spans="2:14" s="3" customFormat="1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</row>
    <row r="30" spans="2:14" s="3" customFormat="1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2:14" s="3" customFormat="1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2:14" s="3" customFormat="1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</row>
    <row r="33" spans="2:33" s="3" customFormat="1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</row>
    <row r="34" spans="2:33" s="3" customFormat="1" ht="15.75" thickBot="1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</row>
    <row r="35" spans="2:33" s="3" customFormat="1">
      <c r="B35" s="35" t="s">
        <v>18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2:33" s="3" customFormat="1" ht="15.75" thickBot="1">
      <c r="B36" s="37" t="s">
        <v>20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2:33" ht="15.75" thickBot="1">
      <c r="B37" s="44" t="s">
        <v>9</v>
      </c>
      <c r="C37" s="45"/>
      <c r="D37" s="45"/>
      <c r="E37" s="45"/>
      <c r="F37" s="46"/>
      <c r="G37" s="21">
        <v>3.6</v>
      </c>
      <c r="H37" s="20" t="s">
        <v>17</v>
      </c>
    </row>
    <row r="38" spans="2:33" s="3" customFormat="1" ht="15.75" thickBot="1">
      <c r="B38" s="19"/>
      <c r="C38" s="19"/>
      <c r="D38" s="19"/>
      <c r="E38" s="19"/>
      <c r="F38" s="19"/>
    </row>
    <row r="39" spans="2:33" ht="15.75" thickBot="1">
      <c r="B39" s="44" t="s">
        <v>6</v>
      </c>
      <c r="C39" s="45"/>
      <c r="D39" s="45"/>
      <c r="E39" s="45"/>
      <c r="F39" s="46"/>
      <c r="G39" s="2">
        <v>1</v>
      </c>
      <c r="H39" s="20" t="s">
        <v>15</v>
      </c>
      <c r="P39" s="4">
        <f>G39*Q39</f>
        <v>1</v>
      </c>
      <c r="Q39" s="5">
        <v>1</v>
      </c>
      <c r="R39" s="5">
        <f>G37*M43*P39</f>
        <v>702</v>
      </c>
      <c r="S39" s="4">
        <f>G39*T39</f>
        <v>1</v>
      </c>
      <c r="T39" s="5">
        <v>1</v>
      </c>
      <c r="U39" s="6">
        <f>M44*G37*S39</f>
        <v>792</v>
      </c>
      <c r="V39" s="4">
        <f>G39*W39</f>
        <v>1</v>
      </c>
      <c r="W39" s="5">
        <v>1</v>
      </c>
      <c r="X39" s="6">
        <f>M45*G37*V39</f>
        <v>810</v>
      </c>
      <c r="Y39" s="4">
        <f>G39*Z39</f>
        <v>1</v>
      </c>
      <c r="Z39" s="5">
        <v>1</v>
      </c>
      <c r="AA39" s="6">
        <f>M46*G37*Y39</f>
        <v>907.2</v>
      </c>
      <c r="AB39" s="4">
        <f>G39*AC39</f>
        <v>1</v>
      </c>
      <c r="AC39" s="5">
        <v>1</v>
      </c>
      <c r="AD39" s="6">
        <f>M47*G37*AB39</f>
        <v>1065.6000000000001</v>
      </c>
      <c r="AE39" s="4">
        <f>G39*AF39</f>
        <v>1</v>
      </c>
      <c r="AF39" s="5">
        <v>1</v>
      </c>
      <c r="AG39" s="6">
        <f>M48*G37*AE39</f>
        <v>1134</v>
      </c>
    </row>
    <row r="40" spans="2:33" ht="15.75" thickBot="1">
      <c r="B40" s="44" t="s">
        <v>7</v>
      </c>
      <c r="C40" s="45"/>
      <c r="D40" s="45"/>
      <c r="E40" s="45"/>
      <c r="F40" s="46"/>
      <c r="G40" s="2">
        <v>0</v>
      </c>
      <c r="H40" s="20" t="s">
        <v>15</v>
      </c>
      <c r="P40" s="7">
        <f>G40*Q40</f>
        <v>0</v>
      </c>
      <c r="Q40" s="8">
        <v>1.1000000000000001</v>
      </c>
      <c r="R40" s="8">
        <f>G37*M43*P40</f>
        <v>0</v>
      </c>
      <c r="S40" s="7">
        <f t="shared" ref="S40:S41" si="0">G40*T40</f>
        <v>0</v>
      </c>
      <c r="T40" s="8">
        <v>1.1000000000000001</v>
      </c>
      <c r="U40" s="9">
        <f>M44*G37*S40</f>
        <v>0</v>
      </c>
      <c r="V40" s="7">
        <f>G40*W40</f>
        <v>0</v>
      </c>
      <c r="W40" s="8">
        <v>1.1000000000000001</v>
      </c>
      <c r="X40" s="9">
        <f>M45*G37*V40</f>
        <v>0</v>
      </c>
      <c r="Y40" s="7">
        <f>G40*Z40</f>
        <v>0</v>
      </c>
      <c r="Z40" s="8">
        <v>1.1000000000000001</v>
      </c>
      <c r="AA40" s="9">
        <f>M46*G37*Y40</f>
        <v>0</v>
      </c>
      <c r="AB40" s="7">
        <f t="shared" ref="AB40:AB41" si="1">G40*AC40</f>
        <v>0</v>
      </c>
      <c r="AC40" s="8">
        <v>1.1000000000000001</v>
      </c>
      <c r="AD40" s="9">
        <f>M47*G37*AB40</f>
        <v>0</v>
      </c>
      <c r="AE40" s="7">
        <f t="shared" ref="AE40:AE41" si="2">G40*AF40</f>
        <v>0</v>
      </c>
      <c r="AF40" s="8">
        <v>1.1000000000000001</v>
      </c>
      <c r="AG40" s="9">
        <f>M48*G37*AE40</f>
        <v>0</v>
      </c>
    </row>
    <row r="41" spans="2:33" ht="15.75" thickBot="1">
      <c r="B41" s="44" t="s">
        <v>8</v>
      </c>
      <c r="C41" s="45"/>
      <c r="D41" s="45"/>
      <c r="E41" s="45"/>
      <c r="F41" s="46"/>
      <c r="G41" s="2">
        <v>0</v>
      </c>
      <c r="H41" s="20" t="s">
        <v>16</v>
      </c>
      <c r="P41" s="7">
        <f>G41*Q41</f>
        <v>0</v>
      </c>
      <c r="Q41" s="8">
        <v>40</v>
      </c>
      <c r="R41" s="8">
        <f>P41</f>
        <v>0</v>
      </c>
      <c r="S41" s="7">
        <f t="shared" si="0"/>
        <v>0</v>
      </c>
      <c r="T41" s="8">
        <v>40</v>
      </c>
      <c r="U41" s="9">
        <f>S41</f>
        <v>0</v>
      </c>
      <c r="V41" s="7">
        <f>G41*W41</f>
        <v>0</v>
      </c>
      <c r="W41" s="8">
        <v>40</v>
      </c>
      <c r="X41" s="9">
        <f>V41</f>
        <v>0</v>
      </c>
      <c r="Y41" s="7">
        <f>G41*Z41</f>
        <v>0</v>
      </c>
      <c r="Z41" s="8">
        <v>40</v>
      </c>
      <c r="AA41" s="9">
        <f>Y41</f>
        <v>0</v>
      </c>
      <c r="AB41" s="7">
        <f t="shared" si="1"/>
        <v>0</v>
      </c>
      <c r="AC41" s="8">
        <v>40</v>
      </c>
      <c r="AD41" s="9">
        <f>AB41</f>
        <v>0</v>
      </c>
      <c r="AE41" s="7">
        <f t="shared" si="2"/>
        <v>0</v>
      </c>
      <c r="AF41" s="8">
        <v>40</v>
      </c>
      <c r="AG41" s="9">
        <f>AE41</f>
        <v>0</v>
      </c>
    </row>
    <row r="42" spans="2:33" s="3" customFormat="1" ht="15.75" thickBot="1">
      <c r="B42" s="19"/>
      <c r="C42" s="19"/>
      <c r="D42" s="19"/>
      <c r="E42" s="19"/>
      <c r="F42" s="19"/>
      <c r="P42" s="10"/>
      <c r="Q42" s="11"/>
      <c r="R42" s="11">
        <f>SUM(R39:R41)</f>
        <v>702</v>
      </c>
      <c r="S42" s="10"/>
      <c r="T42" s="11"/>
      <c r="U42" s="12">
        <f>SUM(U39:U41)</f>
        <v>792</v>
      </c>
      <c r="V42" s="10"/>
      <c r="W42" s="11"/>
      <c r="X42" s="12">
        <f>SUM(X39:X41)</f>
        <v>810</v>
      </c>
      <c r="Y42" s="10"/>
      <c r="Z42" s="11"/>
      <c r="AA42" s="12">
        <f>SUM(AA39:AA41)</f>
        <v>907.2</v>
      </c>
      <c r="AB42" s="10"/>
      <c r="AC42" s="11"/>
      <c r="AD42" s="12">
        <f>SUM(AD39:AD41)</f>
        <v>1065.6000000000001</v>
      </c>
      <c r="AE42" s="10"/>
      <c r="AF42" s="11"/>
      <c r="AG42" s="12">
        <f>SUM(AG39:AG41)</f>
        <v>1134</v>
      </c>
    </row>
    <row r="43" spans="2:33" s="3" customFormat="1">
      <c r="B43" s="47" t="s">
        <v>0</v>
      </c>
      <c r="C43" s="48"/>
      <c r="D43" s="48"/>
      <c r="E43" s="48"/>
      <c r="F43" s="48"/>
      <c r="G43" s="28">
        <f>R42</f>
        <v>702</v>
      </c>
      <c r="H43" s="13" t="s">
        <v>10</v>
      </c>
      <c r="J43" s="23" t="s">
        <v>30</v>
      </c>
      <c r="K43" s="24"/>
      <c r="L43" s="32">
        <f>G43/G37</f>
        <v>195</v>
      </c>
      <c r="M43" s="22">
        <v>195</v>
      </c>
    </row>
    <row r="44" spans="2:33" s="3" customFormat="1">
      <c r="B44" s="49" t="s">
        <v>1</v>
      </c>
      <c r="C44" s="50"/>
      <c r="D44" s="50"/>
      <c r="E44" s="50"/>
      <c r="F44" s="50"/>
      <c r="G44" s="29">
        <f>U42</f>
        <v>792</v>
      </c>
      <c r="H44" s="15" t="s">
        <v>10</v>
      </c>
      <c r="J44" s="25" t="s">
        <v>30</v>
      </c>
      <c r="K44" s="14"/>
      <c r="L44" s="33">
        <f>G44/G37</f>
        <v>220</v>
      </c>
      <c r="M44" s="22">
        <v>220</v>
      </c>
    </row>
    <row r="45" spans="2:33" s="3" customFormat="1">
      <c r="B45" s="49" t="s">
        <v>2</v>
      </c>
      <c r="C45" s="50"/>
      <c r="D45" s="50"/>
      <c r="E45" s="50"/>
      <c r="F45" s="50"/>
      <c r="G45" s="29">
        <f>X42</f>
        <v>810</v>
      </c>
      <c r="H45" s="15" t="s">
        <v>10</v>
      </c>
      <c r="J45" s="25" t="s">
        <v>30</v>
      </c>
      <c r="K45" s="14"/>
      <c r="L45" s="33">
        <f>G45/G37</f>
        <v>225</v>
      </c>
      <c r="M45" s="22">
        <v>225</v>
      </c>
    </row>
    <row r="46" spans="2:33" s="3" customFormat="1">
      <c r="B46" s="49" t="s">
        <v>3</v>
      </c>
      <c r="C46" s="50"/>
      <c r="D46" s="50"/>
      <c r="E46" s="50"/>
      <c r="F46" s="50"/>
      <c r="G46" s="29">
        <f>AA42</f>
        <v>907.2</v>
      </c>
      <c r="H46" s="15" t="s">
        <v>10</v>
      </c>
      <c r="J46" s="25" t="s">
        <v>30</v>
      </c>
      <c r="K46" s="14"/>
      <c r="L46" s="33">
        <f>G46/G37</f>
        <v>252</v>
      </c>
      <c r="M46" s="22">
        <v>252</v>
      </c>
    </row>
    <row r="47" spans="2:33" s="3" customFormat="1">
      <c r="B47" s="49" t="s">
        <v>4</v>
      </c>
      <c r="C47" s="50"/>
      <c r="D47" s="50"/>
      <c r="E47" s="50"/>
      <c r="F47" s="50"/>
      <c r="G47" s="29">
        <f>AD42</f>
        <v>1065.6000000000001</v>
      </c>
      <c r="H47" s="15" t="s">
        <v>10</v>
      </c>
      <c r="J47" s="25" t="s">
        <v>30</v>
      </c>
      <c r="K47" s="14"/>
      <c r="L47" s="33">
        <f>G47/G37</f>
        <v>296.00000000000006</v>
      </c>
      <c r="M47" s="22">
        <v>296</v>
      </c>
    </row>
    <row r="48" spans="2:33" s="3" customFormat="1" ht="15.75" thickBot="1">
      <c r="B48" s="51" t="s">
        <v>5</v>
      </c>
      <c r="C48" s="52"/>
      <c r="D48" s="52"/>
      <c r="E48" s="52"/>
      <c r="F48" s="52"/>
      <c r="G48" s="30">
        <f>AG42</f>
        <v>1134</v>
      </c>
      <c r="H48" s="16" t="s">
        <v>10</v>
      </c>
      <c r="J48" s="26" t="s">
        <v>30</v>
      </c>
      <c r="K48" s="27"/>
      <c r="L48" s="34">
        <f>G48/G37</f>
        <v>315</v>
      </c>
      <c r="M48" s="22">
        <v>315</v>
      </c>
    </row>
    <row r="49" spans="2:14" s="3" customFormat="1" ht="21">
      <c r="B49" s="36" t="s">
        <v>29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  <row r="50" spans="2:14" s="3" customFormat="1" ht="15.75" thickBot="1"/>
    <row r="51" spans="2:14" s="3" customFormat="1" ht="29.25" thickBot="1">
      <c r="B51" s="41" t="s">
        <v>22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3"/>
    </row>
    <row r="52" spans="2:14" s="3" customFormat="1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</row>
    <row r="53" spans="2:14" s="3" customFormat="1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</row>
    <row r="54" spans="2:14" s="3" customFormat="1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</row>
    <row r="55" spans="2:14" s="3" customFormat="1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</row>
    <row r="56" spans="2:14" s="3" customFormat="1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</row>
    <row r="57" spans="2:14" s="3" customFormat="1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</row>
    <row r="58" spans="2:14" s="3" customFormat="1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</row>
    <row r="59" spans="2:14" s="3" customFormat="1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</row>
    <row r="60" spans="2:14" s="3" customFormat="1"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  <row r="61" spans="2:14" s="3" customFormat="1"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</row>
    <row r="62" spans="2:14" s="3" customFormat="1"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  <row r="63" spans="2:14" s="3" customFormat="1"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</row>
    <row r="64" spans="2:14" s="3" customFormat="1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</row>
    <row r="65" spans="2:14" s="3" customFormat="1"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</row>
    <row r="66" spans="2:14" s="3" customFormat="1"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</row>
    <row r="67" spans="2:14" s="3" customFormat="1"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</row>
    <row r="68" spans="2:14" s="3" customFormat="1"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</row>
    <row r="69" spans="2:14" s="3" customFormat="1"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</row>
    <row r="70" spans="2:14" s="3" customFormat="1"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</row>
    <row r="71" spans="2:14" s="3" customFormat="1"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</row>
    <row r="72" spans="2:14" s="3" customFormat="1">
      <c r="B72" s="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9"/>
    </row>
    <row r="73" spans="2:14" s="3" customFormat="1"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9"/>
    </row>
    <row r="74" spans="2:14" s="3" customFormat="1"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9"/>
    </row>
    <row r="75" spans="2:14" s="3" customFormat="1"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9"/>
    </row>
    <row r="76" spans="2:14" s="3" customFormat="1"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9"/>
    </row>
    <row r="77" spans="2:14" s="3" customFormat="1"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9"/>
    </row>
    <row r="78" spans="2:14" s="3" customFormat="1">
      <c r="B78" s="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9"/>
    </row>
    <row r="79" spans="2:14" s="3" customFormat="1">
      <c r="B79" s="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9"/>
    </row>
    <row r="80" spans="2:14" s="3" customFormat="1">
      <c r="B80" s="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9"/>
    </row>
    <row r="81" spans="2:33" s="3" customFormat="1">
      <c r="B81" s="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9"/>
    </row>
    <row r="82" spans="2:33" s="3" customFormat="1" ht="15.75" thickBot="1">
      <c r="B82" s="10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2"/>
    </row>
    <row r="83" spans="2:33" s="3" customFormat="1">
      <c r="B83" s="35" t="s">
        <v>19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</row>
    <row r="84" spans="2:33" s="3" customFormat="1" ht="15.75" thickBot="1">
      <c r="B84" s="37" t="s">
        <v>20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</row>
    <row r="85" spans="2:33" ht="15.75" thickBot="1">
      <c r="B85" s="44" t="s">
        <v>11</v>
      </c>
      <c r="C85" s="45"/>
      <c r="D85" s="45"/>
      <c r="E85" s="45"/>
      <c r="F85" s="46"/>
      <c r="G85" s="21">
        <v>3.5</v>
      </c>
      <c r="H85" s="20" t="s">
        <v>17</v>
      </c>
    </row>
    <row r="86" spans="2:33" ht="15.75" thickBot="1">
      <c r="B86" s="44" t="s">
        <v>12</v>
      </c>
      <c r="C86" s="45"/>
      <c r="D86" s="45"/>
      <c r="E86" s="45"/>
      <c r="F86" s="46"/>
      <c r="G86" s="21">
        <v>1.5</v>
      </c>
      <c r="H86" s="20" t="s">
        <v>17</v>
      </c>
    </row>
    <row r="87" spans="2:33" s="3" customFormat="1" ht="15.75" thickBot="1">
      <c r="B87" s="44" t="s">
        <v>13</v>
      </c>
      <c r="C87" s="45"/>
      <c r="D87" s="45"/>
      <c r="E87" s="45"/>
      <c r="F87" s="46"/>
      <c r="G87" s="31">
        <f>G85+G86-0.45</f>
        <v>4.55</v>
      </c>
    </row>
    <row r="88" spans="2:33" s="3" customFormat="1" ht="15.75" thickBot="1">
      <c r="B88" s="19"/>
      <c r="C88" s="19"/>
      <c r="D88" s="19"/>
      <c r="E88" s="19"/>
      <c r="F88" s="19"/>
    </row>
    <row r="89" spans="2:33" ht="15.75" thickBot="1">
      <c r="B89" s="44" t="s">
        <v>6</v>
      </c>
      <c r="C89" s="45"/>
      <c r="D89" s="45"/>
      <c r="E89" s="45"/>
      <c r="F89" s="46"/>
      <c r="G89" s="2">
        <v>0</v>
      </c>
      <c r="H89" s="20" t="s">
        <v>15</v>
      </c>
      <c r="P89" s="4">
        <f>G89*Q89</f>
        <v>0</v>
      </c>
      <c r="Q89" s="5">
        <v>1</v>
      </c>
      <c r="R89" s="5">
        <f>G87*M93*P89</f>
        <v>0</v>
      </c>
      <c r="S89" s="4">
        <f>G89*T89</f>
        <v>0</v>
      </c>
      <c r="T89" s="5">
        <v>1</v>
      </c>
      <c r="U89" s="6">
        <f>M94*G87*S89</f>
        <v>0</v>
      </c>
      <c r="V89" s="4">
        <f>G89*W89</f>
        <v>0</v>
      </c>
      <c r="W89" s="5">
        <v>1</v>
      </c>
      <c r="X89" s="6">
        <f>M95*G87*V89</f>
        <v>0</v>
      </c>
      <c r="Y89" s="4">
        <f>G89*Z89</f>
        <v>0</v>
      </c>
      <c r="Z89" s="5">
        <v>1</v>
      </c>
      <c r="AA89" s="6">
        <f>M96*G87*Y89</f>
        <v>0</v>
      </c>
      <c r="AB89" s="4">
        <f>G89*AC89</f>
        <v>0</v>
      </c>
      <c r="AC89" s="5">
        <v>1</v>
      </c>
      <c r="AD89" s="6">
        <f>M97*G87*AB89</f>
        <v>0</v>
      </c>
      <c r="AE89" s="4">
        <f>G89*AF89</f>
        <v>0</v>
      </c>
      <c r="AF89" s="5">
        <v>1</v>
      </c>
      <c r="AG89" s="6">
        <f>M98*G87*AE89</f>
        <v>0</v>
      </c>
    </row>
    <row r="90" spans="2:33" ht="15.75" thickBot="1">
      <c r="B90" s="44" t="s">
        <v>7</v>
      </c>
      <c r="C90" s="45"/>
      <c r="D90" s="45"/>
      <c r="E90" s="45"/>
      <c r="F90" s="46"/>
      <c r="G90" s="2">
        <v>1</v>
      </c>
      <c r="H90" s="20" t="s">
        <v>15</v>
      </c>
      <c r="P90" s="7">
        <f>G90*Q90</f>
        <v>1.1000000000000001</v>
      </c>
      <c r="Q90" s="8">
        <v>1.1000000000000001</v>
      </c>
      <c r="R90" s="8">
        <f>G87*M93*P90</f>
        <v>975.97500000000002</v>
      </c>
      <c r="S90" s="7">
        <f t="shared" ref="S90:S91" si="3">G90*T90</f>
        <v>1.1000000000000001</v>
      </c>
      <c r="T90" s="8">
        <v>1.1000000000000001</v>
      </c>
      <c r="U90" s="9">
        <f>M94*G87*S90</f>
        <v>1101.1000000000001</v>
      </c>
      <c r="V90" s="7">
        <f>G90*W90</f>
        <v>1.1000000000000001</v>
      </c>
      <c r="W90" s="8">
        <v>1.1000000000000001</v>
      </c>
      <c r="X90" s="9">
        <f>M95*G87*V90</f>
        <v>1126.125</v>
      </c>
      <c r="Y90" s="7">
        <f>G90*Z90</f>
        <v>1.1000000000000001</v>
      </c>
      <c r="Z90" s="8">
        <v>1.1000000000000001</v>
      </c>
      <c r="AA90" s="9">
        <f>M96*G87*Y90</f>
        <v>1261.26</v>
      </c>
      <c r="AB90" s="7">
        <f t="shared" ref="AB90:AB91" si="4">G90*AC90</f>
        <v>1.1000000000000001</v>
      </c>
      <c r="AC90" s="8">
        <v>1.1000000000000001</v>
      </c>
      <c r="AD90" s="9">
        <f>M97*G87*AB90</f>
        <v>1481.48</v>
      </c>
      <c r="AE90" s="7">
        <f t="shared" ref="AE90:AE91" si="5">G90*AF90</f>
        <v>1.1000000000000001</v>
      </c>
      <c r="AF90" s="8">
        <v>1.1000000000000001</v>
      </c>
      <c r="AG90" s="9">
        <f>M98*G87*AE90</f>
        <v>1576.575</v>
      </c>
    </row>
    <row r="91" spans="2:33" ht="15.75" thickBot="1">
      <c r="B91" s="44" t="s">
        <v>8</v>
      </c>
      <c r="C91" s="45"/>
      <c r="D91" s="45"/>
      <c r="E91" s="45"/>
      <c r="F91" s="46"/>
      <c r="G91" s="2">
        <v>0</v>
      </c>
      <c r="H91" s="20" t="s">
        <v>16</v>
      </c>
      <c r="P91" s="7">
        <f>G91*Q91</f>
        <v>0</v>
      </c>
      <c r="Q91" s="8">
        <v>40</v>
      </c>
      <c r="R91" s="8">
        <f>P91</f>
        <v>0</v>
      </c>
      <c r="S91" s="7">
        <f t="shared" si="3"/>
        <v>0</v>
      </c>
      <c r="T91" s="8">
        <v>40</v>
      </c>
      <c r="U91" s="9">
        <f>S91</f>
        <v>0</v>
      </c>
      <c r="V91" s="7">
        <f>G91*W91</f>
        <v>0</v>
      </c>
      <c r="W91" s="8">
        <v>40</v>
      </c>
      <c r="X91" s="9">
        <f>V91</f>
        <v>0</v>
      </c>
      <c r="Y91" s="7">
        <f>G91*Z91</f>
        <v>0</v>
      </c>
      <c r="Z91" s="8">
        <v>40</v>
      </c>
      <c r="AA91" s="9">
        <f>Y91</f>
        <v>0</v>
      </c>
      <c r="AB91" s="7">
        <f t="shared" si="4"/>
        <v>0</v>
      </c>
      <c r="AC91" s="8">
        <v>40</v>
      </c>
      <c r="AD91" s="9">
        <f>AB91</f>
        <v>0</v>
      </c>
      <c r="AE91" s="7">
        <f t="shared" si="5"/>
        <v>0</v>
      </c>
      <c r="AF91" s="8">
        <v>40</v>
      </c>
      <c r="AG91" s="9">
        <f>AE91</f>
        <v>0</v>
      </c>
    </row>
    <row r="92" spans="2:33" s="3" customFormat="1" ht="15.75" thickBot="1">
      <c r="B92" s="19"/>
      <c r="C92" s="19"/>
      <c r="D92" s="19"/>
      <c r="E92" s="19"/>
      <c r="F92" s="19"/>
      <c r="P92" s="10"/>
      <c r="Q92" s="11"/>
      <c r="R92" s="11">
        <f>SUM(R89:R91)</f>
        <v>975.97500000000002</v>
      </c>
      <c r="S92" s="10"/>
      <c r="T92" s="11"/>
      <c r="U92" s="12">
        <f>SUM(U89:U91)</f>
        <v>1101.1000000000001</v>
      </c>
      <c r="V92" s="10"/>
      <c r="W92" s="11"/>
      <c r="X92" s="12">
        <f>SUM(X89:X91)</f>
        <v>1126.125</v>
      </c>
      <c r="Y92" s="10"/>
      <c r="Z92" s="11"/>
      <c r="AA92" s="12">
        <f>SUM(AA89:AA91)</f>
        <v>1261.26</v>
      </c>
      <c r="AB92" s="10"/>
      <c r="AC92" s="11"/>
      <c r="AD92" s="12">
        <f>SUM(AD89:AD91)</f>
        <v>1481.48</v>
      </c>
      <c r="AE92" s="10"/>
      <c r="AF92" s="11"/>
      <c r="AG92" s="12">
        <f>SUM(AG89:AG91)</f>
        <v>1576.575</v>
      </c>
    </row>
    <row r="93" spans="2:33" s="3" customFormat="1">
      <c r="B93" s="53" t="s">
        <v>0</v>
      </c>
      <c r="C93" s="54"/>
      <c r="D93" s="54"/>
      <c r="E93" s="54"/>
      <c r="F93" s="55"/>
      <c r="G93" s="28">
        <f>R92</f>
        <v>975.97500000000002</v>
      </c>
      <c r="H93" s="13" t="s">
        <v>10</v>
      </c>
      <c r="J93" s="23" t="s">
        <v>30</v>
      </c>
      <c r="K93" s="24"/>
      <c r="L93" s="32">
        <f>G93/G87</f>
        <v>214.5</v>
      </c>
      <c r="M93" s="14">
        <v>195</v>
      </c>
    </row>
    <row r="94" spans="2:33" s="3" customFormat="1">
      <c r="B94" s="56" t="s">
        <v>1</v>
      </c>
      <c r="C94" s="57"/>
      <c r="D94" s="57"/>
      <c r="E94" s="57"/>
      <c r="F94" s="58"/>
      <c r="G94" s="29">
        <f>U92</f>
        <v>1101.1000000000001</v>
      </c>
      <c r="H94" s="15" t="s">
        <v>10</v>
      </c>
      <c r="J94" s="25" t="s">
        <v>30</v>
      </c>
      <c r="K94" s="14"/>
      <c r="L94" s="33">
        <f>G94/G87</f>
        <v>242.00000000000003</v>
      </c>
      <c r="M94" s="14">
        <v>220</v>
      </c>
    </row>
    <row r="95" spans="2:33" s="3" customFormat="1">
      <c r="B95" s="56" t="s">
        <v>2</v>
      </c>
      <c r="C95" s="57"/>
      <c r="D95" s="57"/>
      <c r="E95" s="57"/>
      <c r="F95" s="58"/>
      <c r="G95" s="29">
        <f>X92</f>
        <v>1126.125</v>
      </c>
      <c r="H95" s="15" t="s">
        <v>10</v>
      </c>
      <c r="J95" s="25" t="s">
        <v>30</v>
      </c>
      <c r="K95" s="14"/>
      <c r="L95" s="33">
        <f>G95/G87</f>
        <v>247.5</v>
      </c>
      <c r="M95" s="14">
        <v>225</v>
      </c>
    </row>
    <row r="96" spans="2:33" s="3" customFormat="1">
      <c r="B96" s="56" t="s">
        <v>3</v>
      </c>
      <c r="C96" s="57"/>
      <c r="D96" s="57"/>
      <c r="E96" s="57"/>
      <c r="F96" s="58"/>
      <c r="G96" s="29">
        <f>AA92</f>
        <v>1261.26</v>
      </c>
      <c r="H96" s="15" t="s">
        <v>10</v>
      </c>
      <c r="J96" s="25" t="s">
        <v>30</v>
      </c>
      <c r="K96" s="14"/>
      <c r="L96" s="33">
        <f>G96/G87</f>
        <v>277.2</v>
      </c>
      <c r="M96" s="14">
        <v>252</v>
      </c>
    </row>
    <row r="97" spans="2:14" s="3" customFormat="1">
      <c r="B97" s="56" t="s">
        <v>4</v>
      </c>
      <c r="C97" s="57"/>
      <c r="D97" s="57"/>
      <c r="E97" s="57"/>
      <c r="F97" s="58"/>
      <c r="G97" s="29">
        <f>AD92</f>
        <v>1481.48</v>
      </c>
      <c r="H97" s="15" t="s">
        <v>10</v>
      </c>
      <c r="J97" s="25" t="s">
        <v>30</v>
      </c>
      <c r="K97" s="14"/>
      <c r="L97" s="33">
        <f>G97/G87</f>
        <v>325.60000000000002</v>
      </c>
      <c r="M97" s="14">
        <v>296</v>
      </c>
    </row>
    <row r="98" spans="2:14" s="3" customFormat="1" ht="15.75" thickBot="1">
      <c r="B98" s="59" t="s">
        <v>5</v>
      </c>
      <c r="C98" s="60"/>
      <c r="D98" s="60"/>
      <c r="E98" s="60"/>
      <c r="F98" s="61"/>
      <c r="G98" s="30">
        <f>AG92</f>
        <v>1576.575</v>
      </c>
      <c r="H98" s="16" t="s">
        <v>10</v>
      </c>
      <c r="J98" s="26" t="s">
        <v>30</v>
      </c>
      <c r="K98" s="27"/>
      <c r="L98" s="34">
        <f>G98/G87</f>
        <v>346.5</v>
      </c>
      <c r="M98" s="14">
        <v>315</v>
      </c>
    </row>
    <row r="99" spans="2:14" s="3" customFormat="1" ht="21">
      <c r="B99" s="36" t="s">
        <v>29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</row>
    <row r="100" spans="2:14" s="3" customFormat="1"/>
    <row r="101" spans="2:14" s="3" customFormat="1" ht="15.75" thickBot="1"/>
    <row r="102" spans="2:14" s="3" customFormat="1" ht="29.25" thickBot="1">
      <c r="B102" s="41" t="s">
        <v>23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3"/>
    </row>
    <row r="103" spans="2:14" s="3" customFormat="1"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9"/>
    </row>
    <row r="104" spans="2:14" s="3" customFormat="1"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9"/>
    </row>
    <row r="105" spans="2:14" s="3" customFormat="1"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9"/>
    </row>
    <row r="106" spans="2:14" s="3" customFormat="1"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9"/>
    </row>
    <row r="107" spans="2:14" s="3" customFormat="1"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9"/>
    </row>
    <row r="108" spans="2:14" s="3" customFormat="1">
      <c r="B108" s="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9"/>
    </row>
    <row r="109" spans="2:14" s="3" customFormat="1">
      <c r="B109" s="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9"/>
    </row>
    <row r="110" spans="2:14" s="3" customFormat="1"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9"/>
    </row>
    <row r="111" spans="2:14" s="3" customFormat="1">
      <c r="B111" s="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9"/>
    </row>
    <row r="112" spans="2:14" s="3" customFormat="1">
      <c r="B112" s="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9"/>
    </row>
    <row r="113" spans="2:14" s="3" customFormat="1"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9"/>
    </row>
    <row r="114" spans="2:14" s="3" customFormat="1"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9"/>
    </row>
    <row r="115" spans="2:14" s="3" customFormat="1"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9"/>
    </row>
    <row r="116" spans="2:14" s="3" customFormat="1"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9"/>
    </row>
    <row r="117" spans="2:14" s="3" customFormat="1">
      <c r="B117" s="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9"/>
    </row>
    <row r="118" spans="2:14" s="3" customFormat="1">
      <c r="B118" s="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9"/>
    </row>
    <row r="119" spans="2:14" s="3" customFormat="1">
      <c r="B119" s="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9"/>
    </row>
    <row r="120" spans="2:14" s="3" customFormat="1">
      <c r="B120" s="7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9"/>
    </row>
    <row r="121" spans="2:14" s="3" customFormat="1">
      <c r="B121" s="7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9"/>
    </row>
    <row r="122" spans="2:14" s="3" customFormat="1">
      <c r="B122" s="7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9"/>
    </row>
    <row r="123" spans="2:14" s="3" customFormat="1">
      <c r="B123" s="7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9"/>
    </row>
    <row r="124" spans="2:14" s="3" customFormat="1">
      <c r="B124" s="7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9"/>
    </row>
    <row r="125" spans="2:14" s="3" customFormat="1">
      <c r="B125" s="7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2:14" s="3" customFormat="1">
      <c r="B126" s="7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9"/>
    </row>
    <row r="127" spans="2:14" s="3" customFormat="1">
      <c r="B127" s="7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9"/>
    </row>
    <row r="128" spans="2:14" s="3" customFormat="1">
      <c r="B128" s="7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9"/>
    </row>
    <row r="129" spans="2:33" s="3" customFormat="1">
      <c r="B129" s="7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9"/>
    </row>
    <row r="130" spans="2:33" s="3" customFormat="1">
      <c r="B130" s="7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9"/>
    </row>
    <row r="131" spans="2:33" s="3" customFormat="1">
      <c r="B131" s="7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9"/>
    </row>
    <row r="132" spans="2:33" s="3" customFormat="1">
      <c r="B132" s="7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9"/>
    </row>
    <row r="133" spans="2:33" s="3" customFormat="1" ht="15.75" thickBot="1">
      <c r="B133" s="10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2"/>
    </row>
    <row r="134" spans="2:33" s="3" customFormat="1">
      <c r="B134" s="35" t="s">
        <v>19</v>
      </c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</row>
    <row r="135" spans="2:33" s="3" customFormat="1">
      <c r="B135" s="37" t="s">
        <v>20</v>
      </c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</row>
    <row r="136" spans="2:33" s="3" customFormat="1" ht="15.75" thickBot="1"/>
    <row r="137" spans="2:33" ht="15.75" thickBot="1">
      <c r="B137" s="44" t="s">
        <v>11</v>
      </c>
      <c r="C137" s="45"/>
      <c r="D137" s="45"/>
      <c r="E137" s="45"/>
      <c r="F137" s="46"/>
      <c r="G137" s="21">
        <v>1</v>
      </c>
      <c r="H137" s="20" t="s">
        <v>17</v>
      </c>
    </row>
    <row r="138" spans="2:33" ht="15.75" thickBot="1">
      <c r="B138" s="44" t="s">
        <v>12</v>
      </c>
      <c r="C138" s="45"/>
      <c r="D138" s="45"/>
      <c r="E138" s="45"/>
      <c r="F138" s="46"/>
      <c r="G138" s="21">
        <v>1</v>
      </c>
      <c r="H138" s="20" t="s">
        <v>17</v>
      </c>
    </row>
    <row r="139" spans="2:33" ht="15.75" thickBot="1">
      <c r="B139" s="44" t="s">
        <v>14</v>
      </c>
      <c r="C139" s="45"/>
      <c r="D139" s="45"/>
      <c r="E139" s="45"/>
      <c r="F139" s="46"/>
      <c r="G139" s="21">
        <v>1</v>
      </c>
      <c r="H139" s="20" t="s">
        <v>17</v>
      </c>
    </row>
    <row r="140" spans="2:33" s="3" customFormat="1" ht="15.75" thickBot="1">
      <c r="B140" s="44" t="s">
        <v>13</v>
      </c>
      <c r="C140" s="45"/>
      <c r="D140" s="45"/>
      <c r="E140" s="45"/>
      <c r="F140" s="46"/>
      <c r="G140" s="17">
        <f>G137+G138+G139-0.9</f>
        <v>2.1</v>
      </c>
    </row>
    <row r="141" spans="2:33" s="3" customFormat="1" ht="15.75" thickBot="1">
      <c r="B141" s="19"/>
      <c r="C141" s="19"/>
      <c r="D141" s="19"/>
      <c r="E141" s="19"/>
      <c r="F141" s="19"/>
    </row>
    <row r="142" spans="2:33" ht="15.75" thickBot="1">
      <c r="B142" s="44" t="s">
        <v>6</v>
      </c>
      <c r="C142" s="45"/>
      <c r="D142" s="45"/>
      <c r="E142" s="45"/>
      <c r="F142" s="46"/>
      <c r="G142" s="2">
        <v>1</v>
      </c>
      <c r="H142" s="20" t="s">
        <v>15</v>
      </c>
      <c r="P142" s="4">
        <f>G142*Q142</f>
        <v>1</v>
      </c>
      <c r="Q142" s="5">
        <v>1</v>
      </c>
      <c r="R142" s="5">
        <f>G140*M146*P142</f>
        <v>409.5</v>
      </c>
      <c r="S142" s="4">
        <f>G142*T142</f>
        <v>1</v>
      </c>
      <c r="T142" s="5">
        <v>1</v>
      </c>
      <c r="U142" s="6">
        <f>M147*G140*S142</f>
        <v>462</v>
      </c>
      <c r="V142" s="4">
        <f>G142*W142</f>
        <v>1</v>
      </c>
      <c r="W142" s="5">
        <v>1</v>
      </c>
      <c r="X142" s="6">
        <f>M148*G140*V142</f>
        <v>472.5</v>
      </c>
      <c r="Y142" s="4">
        <f>G142*Z142</f>
        <v>1</v>
      </c>
      <c r="Z142" s="5">
        <v>1</v>
      </c>
      <c r="AA142" s="6">
        <f>M149*G140*Y142</f>
        <v>529.20000000000005</v>
      </c>
      <c r="AB142" s="4">
        <f>G142*AC142</f>
        <v>1</v>
      </c>
      <c r="AC142" s="5">
        <v>1</v>
      </c>
      <c r="AD142" s="6">
        <f>M150*G140*AB142</f>
        <v>621.6</v>
      </c>
      <c r="AE142" s="4">
        <f>G142*AF142</f>
        <v>1</v>
      </c>
      <c r="AF142" s="5">
        <v>1</v>
      </c>
      <c r="AG142" s="6">
        <f>M151*G140*AE142</f>
        <v>661.5</v>
      </c>
    </row>
    <row r="143" spans="2:33" ht="15.75" thickBot="1">
      <c r="B143" s="44" t="s">
        <v>7</v>
      </c>
      <c r="C143" s="45"/>
      <c r="D143" s="45"/>
      <c r="E143" s="45"/>
      <c r="F143" s="46"/>
      <c r="G143" s="2">
        <v>0</v>
      </c>
      <c r="H143" s="20" t="s">
        <v>15</v>
      </c>
      <c r="P143" s="7">
        <f>G143*Q143</f>
        <v>0</v>
      </c>
      <c r="Q143" s="8">
        <v>1.1000000000000001</v>
      </c>
      <c r="R143" s="8">
        <f>G140*M146*P143</f>
        <v>0</v>
      </c>
      <c r="S143" s="7">
        <f t="shared" ref="S143:S144" si="6">G143*T143</f>
        <v>0</v>
      </c>
      <c r="T143" s="8">
        <v>1.1000000000000001</v>
      </c>
      <c r="U143" s="9">
        <f>M147*G140*S143</f>
        <v>0</v>
      </c>
      <c r="V143" s="7">
        <f>G143*W143</f>
        <v>0</v>
      </c>
      <c r="W143" s="8">
        <v>1.1000000000000001</v>
      </c>
      <c r="X143" s="9">
        <f>M148*G140*V143</f>
        <v>0</v>
      </c>
      <c r="Y143" s="7">
        <f>G143*Z143</f>
        <v>0</v>
      </c>
      <c r="Z143" s="8">
        <v>1.1000000000000001</v>
      </c>
      <c r="AA143" s="9">
        <f>M149*G140*Y143</f>
        <v>0</v>
      </c>
      <c r="AB143" s="7">
        <f t="shared" ref="AB143:AB144" si="7">G143*AC143</f>
        <v>0</v>
      </c>
      <c r="AC143" s="8">
        <v>1.1000000000000001</v>
      </c>
      <c r="AD143" s="9">
        <f>M150*G140*AB143</f>
        <v>0</v>
      </c>
      <c r="AE143" s="7">
        <f t="shared" ref="AE143:AE144" si="8">G143*AF143</f>
        <v>0</v>
      </c>
      <c r="AF143" s="8">
        <v>1.1000000000000001</v>
      </c>
      <c r="AG143" s="9">
        <f>M151*G140*AE143</f>
        <v>0</v>
      </c>
    </row>
    <row r="144" spans="2:33" ht="15.75" thickBot="1">
      <c r="B144" s="44" t="s">
        <v>8</v>
      </c>
      <c r="C144" s="45"/>
      <c r="D144" s="45"/>
      <c r="E144" s="45"/>
      <c r="F144" s="46"/>
      <c r="G144" s="2">
        <v>1</v>
      </c>
      <c r="H144" s="20" t="s">
        <v>16</v>
      </c>
      <c r="P144" s="7">
        <f>G144*Q144</f>
        <v>40</v>
      </c>
      <c r="Q144" s="8">
        <v>40</v>
      </c>
      <c r="R144" s="8">
        <f>P144</f>
        <v>40</v>
      </c>
      <c r="S144" s="7">
        <f t="shared" si="6"/>
        <v>40</v>
      </c>
      <c r="T144" s="8">
        <v>40</v>
      </c>
      <c r="U144" s="9">
        <f>S144</f>
        <v>40</v>
      </c>
      <c r="V144" s="7">
        <f>G144*W144</f>
        <v>40</v>
      </c>
      <c r="W144" s="8">
        <v>40</v>
      </c>
      <c r="X144" s="9">
        <f>V144</f>
        <v>40</v>
      </c>
      <c r="Y144" s="7">
        <f>G144*Z144</f>
        <v>40</v>
      </c>
      <c r="Z144" s="8">
        <v>40</v>
      </c>
      <c r="AA144" s="9">
        <f>Y144</f>
        <v>40</v>
      </c>
      <c r="AB144" s="7">
        <f t="shared" si="7"/>
        <v>40</v>
      </c>
      <c r="AC144" s="8">
        <v>40</v>
      </c>
      <c r="AD144" s="9">
        <f>AB144</f>
        <v>40</v>
      </c>
      <c r="AE144" s="7">
        <f t="shared" si="8"/>
        <v>40</v>
      </c>
      <c r="AF144" s="8">
        <v>40</v>
      </c>
      <c r="AG144" s="9">
        <f>AE144</f>
        <v>40</v>
      </c>
    </row>
    <row r="145" spans="1:33" s="3" customFormat="1" ht="15.75" thickBot="1">
      <c r="B145" s="19"/>
      <c r="C145" s="19"/>
      <c r="D145" s="19"/>
      <c r="E145" s="19"/>
      <c r="F145" s="19"/>
      <c r="P145" s="10"/>
      <c r="Q145" s="11"/>
      <c r="R145" s="11">
        <f>SUM(R142:R144)</f>
        <v>449.5</v>
      </c>
      <c r="S145" s="10"/>
      <c r="T145" s="11"/>
      <c r="U145" s="12">
        <f>SUM(U142:U144)</f>
        <v>502</v>
      </c>
      <c r="V145" s="10"/>
      <c r="W145" s="11"/>
      <c r="X145" s="12">
        <f>SUM(X142:X144)</f>
        <v>512.5</v>
      </c>
      <c r="Y145" s="10"/>
      <c r="Z145" s="11"/>
      <c r="AA145" s="12">
        <f>SUM(AA142:AA144)</f>
        <v>569.20000000000005</v>
      </c>
      <c r="AB145" s="10"/>
      <c r="AC145" s="11"/>
      <c r="AD145" s="12">
        <f>SUM(AD142:AD144)</f>
        <v>661.6</v>
      </c>
      <c r="AE145" s="10"/>
      <c r="AF145" s="11"/>
      <c r="AG145" s="12">
        <f>SUM(AG142:AG144)</f>
        <v>701.5</v>
      </c>
    </row>
    <row r="146" spans="1:33" s="3" customFormat="1">
      <c r="B146" s="53" t="s">
        <v>0</v>
      </c>
      <c r="C146" s="54"/>
      <c r="D146" s="54"/>
      <c r="E146" s="54"/>
      <c r="F146" s="55"/>
      <c r="G146" s="28">
        <f>R145</f>
        <v>449.5</v>
      </c>
      <c r="H146" s="13" t="s">
        <v>10</v>
      </c>
      <c r="J146" s="23" t="s">
        <v>30</v>
      </c>
      <c r="K146" s="24"/>
      <c r="L146" s="32">
        <f>G146/G140</f>
        <v>214.04761904761904</v>
      </c>
      <c r="M146" s="14">
        <v>195</v>
      </c>
    </row>
    <row r="147" spans="1:33" s="3" customFormat="1">
      <c r="B147" s="56" t="s">
        <v>1</v>
      </c>
      <c r="C147" s="57"/>
      <c r="D147" s="57"/>
      <c r="E147" s="57"/>
      <c r="F147" s="58"/>
      <c r="G147" s="29">
        <f>U145</f>
        <v>502</v>
      </c>
      <c r="H147" s="15" t="s">
        <v>10</v>
      </c>
      <c r="J147" s="25" t="s">
        <v>30</v>
      </c>
      <c r="K147" s="14"/>
      <c r="L147" s="33">
        <f>G147/G140</f>
        <v>239.04761904761904</v>
      </c>
      <c r="M147" s="14">
        <v>220</v>
      </c>
    </row>
    <row r="148" spans="1:33" s="3" customFormat="1">
      <c r="B148" s="56" t="s">
        <v>2</v>
      </c>
      <c r="C148" s="57"/>
      <c r="D148" s="57"/>
      <c r="E148" s="57"/>
      <c r="F148" s="58"/>
      <c r="G148" s="29">
        <f>X145</f>
        <v>512.5</v>
      </c>
      <c r="H148" s="15" t="s">
        <v>10</v>
      </c>
      <c r="J148" s="25" t="s">
        <v>30</v>
      </c>
      <c r="K148" s="14"/>
      <c r="L148" s="33">
        <f>G148/G140</f>
        <v>244.04761904761904</v>
      </c>
      <c r="M148" s="14">
        <v>225</v>
      </c>
    </row>
    <row r="149" spans="1:33" s="3" customFormat="1">
      <c r="B149" s="56" t="s">
        <v>3</v>
      </c>
      <c r="C149" s="57"/>
      <c r="D149" s="57"/>
      <c r="E149" s="57"/>
      <c r="F149" s="58"/>
      <c r="G149" s="29">
        <f>AA145</f>
        <v>569.20000000000005</v>
      </c>
      <c r="H149" s="15" t="s">
        <v>10</v>
      </c>
      <c r="J149" s="25" t="s">
        <v>30</v>
      </c>
      <c r="K149" s="14"/>
      <c r="L149" s="33">
        <f>G149/G140</f>
        <v>271.04761904761904</v>
      </c>
      <c r="M149" s="14">
        <v>252</v>
      </c>
    </row>
    <row r="150" spans="1:33" s="3" customFormat="1">
      <c r="B150" s="56" t="s">
        <v>4</v>
      </c>
      <c r="C150" s="57"/>
      <c r="D150" s="57"/>
      <c r="E150" s="57"/>
      <c r="F150" s="58"/>
      <c r="G150" s="29">
        <f>AD145</f>
        <v>661.6</v>
      </c>
      <c r="H150" s="15" t="s">
        <v>10</v>
      </c>
      <c r="J150" s="25" t="s">
        <v>30</v>
      </c>
      <c r="K150" s="14"/>
      <c r="L150" s="33">
        <f>G150/G140</f>
        <v>315.04761904761904</v>
      </c>
      <c r="M150" s="14">
        <v>296</v>
      </c>
    </row>
    <row r="151" spans="1:33" s="3" customFormat="1" ht="15.75" thickBot="1">
      <c r="B151" s="59" t="s">
        <v>5</v>
      </c>
      <c r="C151" s="60"/>
      <c r="D151" s="60"/>
      <c r="E151" s="60"/>
      <c r="F151" s="61"/>
      <c r="G151" s="30">
        <f>AG145</f>
        <v>701.5</v>
      </c>
      <c r="H151" s="16" t="s">
        <v>10</v>
      </c>
      <c r="J151" s="26" t="s">
        <v>30</v>
      </c>
      <c r="K151" s="27"/>
      <c r="L151" s="34">
        <f>G151/G140</f>
        <v>334.04761904761904</v>
      </c>
      <c r="M151" s="14">
        <v>315</v>
      </c>
    </row>
    <row r="152" spans="1:33" s="3" customFormat="1" ht="21">
      <c r="B152" s="36" t="s">
        <v>29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</row>
    <row r="153" spans="1:33" s="3" customFormat="1">
      <c r="A153" s="18"/>
      <c r="B153" s="37" t="s">
        <v>27</v>
      </c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</row>
    <row r="154" spans="1:33" s="3" customFormat="1">
      <c r="A154" s="18"/>
      <c r="B154" s="37" t="s">
        <v>26</v>
      </c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</row>
    <row r="155" spans="1:33" s="3" customFormat="1" ht="15.75">
      <c r="A155" s="18"/>
      <c r="B155" s="62" t="s">
        <v>24</v>
      </c>
      <c r="C155" s="62"/>
      <c r="D155" s="62"/>
      <c r="E155" s="62"/>
      <c r="F155" s="62"/>
      <c r="G155" s="37" t="s">
        <v>25</v>
      </c>
      <c r="H155" s="37"/>
      <c r="I155" s="63" t="s">
        <v>31</v>
      </c>
      <c r="J155" s="64"/>
      <c r="K155" s="64"/>
      <c r="L155" s="64"/>
      <c r="M155" s="64"/>
      <c r="N155" s="64"/>
    </row>
    <row r="156" spans="1:33" s="3" customFormat="1"/>
    <row r="157" spans="1:33" s="3" customFormat="1"/>
    <row r="158" spans="1:33" s="3" customFormat="1"/>
    <row r="159" spans="1:33" s="3" customFormat="1"/>
    <row r="160" spans="1:33" s="3" customFormat="1"/>
  </sheetData>
  <sheetProtection password="ED65" sheet="1" objects="1" scenarios="1" formatCells="0" formatColumns="0" formatRows="0" insertColumns="0" insertRows="0" insertHyperlinks="0" deleteColumns="0" deleteRows="0" sort="0" autoFilter="0" pivotTables="0"/>
  <mergeCells count="53">
    <mergeCell ref="B155:F155"/>
    <mergeCell ref="I155:N155"/>
    <mergeCell ref="B146:F146"/>
    <mergeCell ref="B147:F147"/>
    <mergeCell ref="B148:F148"/>
    <mergeCell ref="B149:F149"/>
    <mergeCell ref="B150:F150"/>
    <mergeCell ref="B151:F151"/>
    <mergeCell ref="B152:N152"/>
    <mergeCell ref="B153:N153"/>
    <mergeCell ref="B154:N154"/>
    <mergeCell ref="G155:H155"/>
    <mergeCell ref="B144:F144"/>
    <mergeCell ref="B139:F139"/>
    <mergeCell ref="B86:F86"/>
    <mergeCell ref="B87:F87"/>
    <mergeCell ref="B102:N102"/>
    <mergeCell ref="B95:F95"/>
    <mergeCell ref="B96:F96"/>
    <mergeCell ref="B97:F97"/>
    <mergeCell ref="B98:F98"/>
    <mergeCell ref="B94:F94"/>
    <mergeCell ref="B137:F137"/>
    <mergeCell ref="B138:F138"/>
    <mergeCell ref="B140:F140"/>
    <mergeCell ref="B142:F142"/>
    <mergeCell ref="B143:F143"/>
    <mergeCell ref="B1:N1"/>
    <mergeCell ref="B51:N51"/>
    <mergeCell ref="B2:N2"/>
    <mergeCell ref="B37:F37"/>
    <mergeCell ref="B39:F39"/>
    <mergeCell ref="B40:F40"/>
    <mergeCell ref="B41:F41"/>
    <mergeCell ref="B43:F43"/>
    <mergeCell ref="B44:F44"/>
    <mergeCell ref="B45:F45"/>
    <mergeCell ref="B46:F46"/>
    <mergeCell ref="B47:F47"/>
    <mergeCell ref="B48:F48"/>
    <mergeCell ref="B35:N35"/>
    <mergeCell ref="B36:N36"/>
    <mergeCell ref="B49:N49"/>
    <mergeCell ref="B83:N83"/>
    <mergeCell ref="B99:N99"/>
    <mergeCell ref="B134:N134"/>
    <mergeCell ref="B135:N135"/>
    <mergeCell ref="B84:N84"/>
    <mergeCell ref="B85:F85"/>
    <mergeCell ref="B89:F89"/>
    <mergeCell ref="B90:F90"/>
    <mergeCell ref="B91:F91"/>
    <mergeCell ref="B93:F93"/>
  </mergeCells>
  <hyperlinks>
    <hyperlink ref="B155" r:id="rId1"/>
    <hyperlink ref="I155" r:id="rId2"/>
  </hyperlinks>
  <pageMargins left="0.7" right="0.7" top="0.75" bottom="0.75" header="0.3" footer="0.3"/>
  <pageSetup paperSize="9" orientation="portrait" horizontalDpi="180" verticalDpi="18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Ориентировочный расчет кухни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2020-05-02T17:44:58Z</dcterms:modified>
</cp:coreProperties>
</file>